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60" windowWidth="9000" windowHeight="4965" tabRatio="729" firstSheet="1" activeTab="1"/>
  </bookViews>
  <sheets>
    <sheet name="Special Account Reconciliacion" sheetId="18" r:id="rId1"/>
    <sheet name="Activities " sheetId="27" r:id="rId2"/>
    <sheet name="Description" sheetId="29" r:id="rId3"/>
  </sheets>
  <definedNames>
    <definedName name="_xlnm.Print_Area" localSheetId="0">'Special Account Reconciliacion'!$A$1:$G$72</definedName>
  </definedNames>
  <calcPr calcId="145621"/>
</workbook>
</file>

<file path=xl/calcChain.xml><?xml version="1.0" encoding="utf-8"?>
<calcChain xmlns="http://schemas.openxmlformats.org/spreadsheetml/2006/main">
  <c r="H30" i="27" l="1"/>
  <c r="H25" i="27"/>
  <c r="H39" i="27" l="1"/>
  <c r="G40" i="27"/>
  <c r="G41" i="27" s="1"/>
  <c r="G39" i="27"/>
  <c r="F39" i="27"/>
  <c r="F40" i="27" s="1"/>
  <c r="F41" i="27" s="1"/>
  <c r="E40" i="27"/>
  <c r="E41" i="27" s="1"/>
  <c r="E39" i="27"/>
  <c r="H34" i="27"/>
  <c r="G34" i="27"/>
  <c r="F34" i="27"/>
  <c r="E34" i="27"/>
  <c r="G30" i="27"/>
  <c r="F30" i="27"/>
  <c r="G25" i="27"/>
  <c r="F25" i="27"/>
  <c r="H40" i="27" l="1"/>
  <c r="H41" i="27" s="1"/>
  <c r="C39" i="27"/>
  <c r="D39" i="27"/>
  <c r="D25" i="27"/>
  <c r="C25" i="27"/>
  <c r="D30" i="27"/>
  <c r="C30" i="27"/>
  <c r="C34" i="27"/>
  <c r="D34" i="27"/>
  <c r="E25" i="27"/>
  <c r="E30" i="27"/>
  <c r="C67" i="18"/>
  <c r="C68" i="18"/>
  <c r="B67" i="18"/>
  <c r="B70" i="18"/>
  <c r="G35" i="18"/>
  <c r="B22" i="18"/>
  <c r="C22" i="18"/>
  <c r="D22" i="18"/>
  <c r="B21" i="18"/>
  <c r="C21" i="18"/>
  <c r="D21" i="18"/>
  <c r="B68" i="18"/>
  <c r="D40" i="27" l="1"/>
  <c r="C40" i="27"/>
  <c r="C41" i="27" s="1"/>
  <c r="C42" i="27" s="1"/>
  <c r="D41" i="27"/>
</calcChain>
</file>

<file path=xl/sharedStrings.xml><?xml version="1.0" encoding="utf-8"?>
<sst xmlns="http://schemas.openxmlformats.org/spreadsheetml/2006/main" count="253" uniqueCount="139">
  <si>
    <t>No. of Special Accounts: 1</t>
  </si>
  <si>
    <t>Fund Name</t>
  </si>
  <si>
    <t>SA-D</t>
  </si>
  <si>
    <t>SPECIAL ACCOUNT</t>
  </si>
  <si>
    <t>Fund Currency</t>
  </si>
  <si>
    <t>USD</t>
  </si>
  <si>
    <t>Deposit Date</t>
  </si>
  <si>
    <t>Authorized Amount</t>
  </si>
  <si>
    <t>Last Replenished</t>
  </si>
  <si>
    <t># Replenished</t>
  </si>
  <si>
    <t>Last Recovery</t>
  </si>
  <si>
    <t>Recovery %</t>
  </si>
  <si>
    <t>Bank Name</t>
  </si>
  <si>
    <t>BANK OF AMERICA N.A.</t>
  </si>
  <si>
    <t>SA Currency : USD Amount</t>
  </si>
  <si>
    <t>Loan Curreny : Hist  Amount</t>
  </si>
  <si>
    <t>Loan Currency : Current  Amount</t>
  </si>
  <si>
    <t>Total Deposited</t>
  </si>
  <si>
    <t>Total Recovered</t>
  </si>
  <si>
    <t>Balance</t>
  </si>
  <si>
    <t>Replenished</t>
  </si>
  <si>
    <t>Equiv. paid in Ccy</t>
  </si>
  <si>
    <t>Application</t>
  </si>
  <si>
    <t>Payee Name</t>
  </si>
  <si>
    <t>Category</t>
  </si>
  <si>
    <t>Value Date</t>
  </si>
  <si>
    <t>Ccy</t>
  </si>
  <si>
    <t>Amt Approved</t>
  </si>
  <si>
    <t>Amounts in USD</t>
  </si>
  <si>
    <t>Date</t>
  </si>
  <si>
    <t>Original Principal</t>
  </si>
  <si>
    <t>Approval</t>
  </si>
  <si>
    <t>Disbursed</t>
  </si>
  <si>
    <t>Signing</t>
  </si>
  <si>
    <t>% Disbursed</t>
  </si>
  <si>
    <t>Effective</t>
  </si>
  <si>
    <t>Cancelled</t>
  </si>
  <si>
    <t>Closing</t>
  </si>
  <si>
    <t>Undisbursed</t>
  </si>
  <si>
    <t>Latest Disb/Refund/Recov</t>
  </si>
  <si>
    <t>Committed</t>
  </si>
  <si>
    <t>Last Cancellation</t>
  </si>
  <si>
    <t>Pipeline Application</t>
  </si>
  <si>
    <t>OAS</t>
  </si>
  <si>
    <t xml:space="preserve">Building the Inter-American Biodiversity Information Network (IABIN) </t>
  </si>
  <si>
    <t>in US$ dollars</t>
  </si>
  <si>
    <t>Project: Building the Inter-American Biodiversity Information Network (IABIN) Project</t>
  </si>
  <si>
    <t>Special Accounts Data for Trust Fund: 053526</t>
  </si>
  <si>
    <t>Project ID: P077187</t>
  </si>
  <si>
    <t>Special Account Reconciliation</t>
  </si>
  <si>
    <t>They will be attached in an excel worksheet.</t>
  </si>
  <si>
    <t xml:space="preserve">Paid Withdrawals Data for Trust Fund: 53526 </t>
  </si>
  <si>
    <t xml:space="preserve">No. of Paid Withdrawal Application(s): </t>
  </si>
  <si>
    <t>P077187 - TF 053526 -- OAS Executing Agency for GEF IABIN</t>
  </si>
  <si>
    <t>AFW</t>
  </si>
  <si>
    <t>Status for Trust Fund: MULT TF053526</t>
  </si>
  <si>
    <t>Total Operating Expenses</t>
  </si>
  <si>
    <t>Total Personnel</t>
  </si>
  <si>
    <t>4A</t>
  </si>
  <si>
    <t>Date Requested to World Bank</t>
  </si>
  <si>
    <t>17-A</t>
  </si>
  <si>
    <t>Pending*</t>
  </si>
  <si>
    <t>As of 30-JUN-2010</t>
  </si>
  <si>
    <t>Period between July 1st through December 31st 2010, 2010 FMR # 12</t>
  </si>
  <si>
    <t>Q1</t>
  </si>
  <si>
    <t>Q2</t>
  </si>
  <si>
    <t>Q3</t>
  </si>
  <si>
    <t>Q4</t>
  </si>
  <si>
    <t>Venues</t>
  </si>
  <si>
    <t>Equipment</t>
  </si>
  <si>
    <t>Lan Internet</t>
  </si>
  <si>
    <t>Telephone Services</t>
  </si>
  <si>
    <t>Couries</t>
  </si>
  <si>
    <t>Postage</t>
  </si>
  <si>
    <t>Meetings Services</t>
  </si>
  <si>
    <t xml:space="preserve">Sub-Total </t>
  </si>
  <si>
    <t>*Please see next tap for description of activities</t>
  </si>
  <si>
    <t xml:space="preserve">Yearly Total </t>
  </si>
  <si>
    <t>Grand Total</t>
  </si>
  <si>
    <t xml:space="preserve">Co-Finacing Matrix From OAS: GEF- CAF - OAS "Medium Size Project (MSP) “Preparing the Ground for the Implementation of La Plata Basin Strategic Action Program” </t>
  </si>
  <si>
    <t>Activities</t>
  </si>
  <si>
    <t>Operating Expenses</t>
  </si>
  <si>
    <t>Jul19-Sept19</t>
  </si>
  <si>
    <t>Oct19-Dec19</t>
  </si>
  <si>
    <t>Jan20-Mar20</t>
  </si>
  <si>
    <t>Abr20-Jun20</t>
  </si>
  <si>
    <t>Jul20-Sept20</t>
  </si>
  <si>
    <t>Oct20-Dec20</t>
  </si>
  <si>
    <t>a</t>
  </si>
  <si>
    <t>b</t>
  </si>
  <si>
    <t>c</t>
  </si>
  <si>
    <t>Office Supplies and photocopying</t>
  </si>
  <si>
    <t>d</t>
  </si>
  <si>
    <t>e</t>
  </si>
  <si>
    <t>Rent of offices</t>
  </si>
  <si>
    <t>f</t>
  </si>
  <si>
    <t>g</t>
  </si>
  <si>
    <t>h</t>
  </si>
  <si>
    <t>i</t>
  </si>
  <si>
    <t xml:space="preserve">Cuenca del Plata National Coordinator (NC)  </t>
  </si>
  <si>
    <t>Administrative, Communications and Legal Support</t>
  </si>
  <si>
    <t>Administrative / Legal Support</t>
  </si>
  <si>
    <t>Communications Support</t>
  </si>
  <si>
    <t>Other Projects related to the MSP</t>
  </si>
  <si>
    <t>Descriptions of activities</t>
  </si>
  <si>
    <t>1. Operanting Expenses</t>
  </si>
  <si>
    <t>a)</t>
  </si>
  <si>
    <t>Office equipment used for activities related to the PPM</t>
  </si>
  <si>
    <t>b)</t>
  </si>
  <si>
    <t>Places where presentations, conferences, meetings or related activities to the MSP happened</t>
  </si>
  <si>
    <t>c)</t>
  </si>
  <si>
    <t>Office Supplies used for activities related to the PPM and total amount of expenses made in photocopying, printed materials, etc</t>
  </si>
  <si>
    <t>d)</t>
  </si>
  <si>
    <t>Percentage of bills of intenet used for the operation of personnel, videoconferences held, or related activies to the MSP</t>
  </si>
  <si>
    <t>e)</t>
  </si>
  <si>
    <t>Percentage of bills related to the rent of offices</t>
  </si>
  <si>
    <t>f)</t>
  </si>
  <si>
    <t>Telephone services</t>
  </si>
  <si>
    <t>g)</t>
  </si>
  <si>
    <t>Employees that transport commercial packages, documents or people attending meetings related to the MSP</t>
  </si>
  <si>
    <t>h)</t>
  </si>
  <si>
    <t>Meeting services (technicians, etc)</t>
  </si>
  <si>
    <t>i)</t>
  </si>
  <si>
    <t>Postage services done for the MSP</t>
  </si>
  <si>
    <t xml:space="preserve">2. Cuenca del Plata National Coordinator  </t>
  </si>
  <si>
    <t>Percentage of time/income of the National Coordinator destined to support MSP activities or the MSP execution</t>
  </si>
  <si>
    <t>3. Cuenca del Plata / Administrative, Communications and Legal Support</t>
  </si>
  <si>
    <t>Percentage of time/income of the administrative support destined to support MSP activities or the MSP execution</t>
  </si>
  <si>
    <t>Percentage of time/income of the legal support destined to support MSP activities or the MSP execution</t>
  </si>
  <si>
    <t>4. Other projects related to the MSP</t>
  </si>
  <si>
    <t>Project 1</t>
  </si>
  <si>
    <t>Project 2</t>
  </si>
  <si>
    <t>Project 3</t>
  </si>
  <si>
    <t>National Coordinator MSP</t>
  </si>
  <si>
    <t>Technical Team to support meetings an other for the NC</t>
  </si>
  <si>
    <t>Percentage of time/income of the techinicans supporting videoconferences and other events related to the MSP</t>
  </si>
  <si>
    <t>If applies: Percentage of time/income of previous (other) National Coordinators destined to support MSP activities or the MSP execution</t>
  </si>
  <si>
    <t>Other NC: In case other NC were named for the MSP</t>
  </si>
  <si>
    <r>
      <t>[</t>
    </r>
    <r>
      <rPr>
        <sz val="14"/>
        <color rgb="FFFF0000"/>
        <rFont val="Arial"/>
        <family val="2"/>
      </rPr>
      <t>COUNTRY</t>
    </r>
    <r>
      <rPr>
        <sz val="14"/>
        <color theme="4" tint="-0.499984740745262"/>
        <rFont val="Arial"/>
        <family val="2"/>
      </rPr>
      <t>]  Total expected: US $540,000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</si>
</sst>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\-mmm\-yy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4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" fontId="0" fillId="0" borderId="1" xfId="0" applyNumberFormat="1" applyBorder="1"/>
    <xf numFmtId="0" fontId="0" fillId="0" borderId="2" xfId="0" applyBorder="1"/>
    <xf numFmtId="4" fontId="0" fillId="0" borderId="2" xfId="0" applyNumberForma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6" xfId="0" applyFont="1" applyBorder="1"/>
    <xf numFmtId="0" fontId="0" fillId="0" borderId="7" xfId="0" applyBorder="1"/>
    <xf numFmtId="0" fontId="0" fillId="0" borderId="6" xfId="0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15" fontId="0" fillId="0" borderId="0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0" fillId="0" borderId="15" xfId="0" applyBorder="1"/>
    <xf numFmtId="0" fontId="10" fillId="0" borderId="16" xfId="0" applyFont="1" applyBorder="1"/>
    <xf numFmtId="0" fontId="10" fillId="0" borderId="17" xfId="0" applyFont="1" applyBorder="1"/>
    <xf numFmtId="166" fontId="0" fillId="0" borderId="2" xfId="0" applyNumberFormat="1" applyBorder="1" applyAlignment="1">
      <alignment horizontal="center"/>
    </xf>
    <xf numFmtId="0" fontId="9" fillId="0" borderId="3" xfId="0" applyFont="1" applyBorder="1"/>
    <xf numFmtId="0" fontId="0" fillId="0" borderId="18" xfId="0" applyBorder="1"/>
    <xf numFmtId="0" fontId="10" fillId="0" borderId="6" xfId="0" applyFont="1" applyBorder="1"/>
    <xf numFmtId="15" fontId="0" fillId="0" borderId="7" xfId="0" applyNumberFormat="1" applyBorder="1"/>
    <xf numFmtId="0" fontId="0" fillId="0" borderId="19" xfId="0" applyBorder="1"/>
    <xf numFmtId="0" fontId="10" fillId="0" borderId="20" xfId="0" applyFont="1" applyBorder="1"/>
    <xf numFmtId="166" fontId="0" fillId="0" borderId="8" xfId="0" applyNumberFormat="1" applyBorder="1" applyAlignment="1">
      <alignment horizontal="center"/>
    </xf>
    <xf numFmtId="10" fontId="0" fillId="0" borderId="2" xfId="0" applyNumberFormat="1" applyBorder="1" applyAlignment="1">
      <alignment horizontal="right"/>
    </xf>
    <xf numFmtId="1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166" fontId="11" fillId="0" borderId="21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3" fillId="0" borderId="0" xfId="0" applyFont="1"/>
    <xf numFmtId="167" fontId="0" fillId="0" borderId="4" xfId="1" applyFont="1" applyBorder="1"/>
    <xf numFmtId="0" fontId="9" fillId="0" borderId="22" xfId="0" applyFont="1" applyBorder="1" applyAlignment="1">
      <alignment horizontal="center"/>
    </xf>
    <xf numFmtId="4" fontId="0" fillId="0" borderId="0" xfId="0" applyNumberFormat="1"/>
    <xf numFmtId="0" fontId="9" fillId="0" borderId="23" xfId="0" applyFont="1" applyBorder="1" applyAlignment="1">
      <alignment horizontal="center"/>
    </xf>
    <xf numFmtId="166" fontId="0" fillId="0" borderId="0" xfId="0" applyNumberFormat="1" applyBorder="1"/>
    <xf numFmtId="166" fontId="0" fillId="0" borderId="0" xfId="0" applyNumberFormat="1"/>
    <xf numFmtId="166" fontId="0" fillId="0" borderId="7" xfId="2" applyFont="1" applyBorder="1" applyAlignment="1">
      <alignment horizontal="left"/>
    </xf>
    <xf numFmtId="166" fontId="0" fillId="0" borderId="10" xfId="2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166" fontId="0" fillId="0" borderId="7" xfId="0" applyNumberFormat="1" applyBorder="1" applyAlignment="1">
      <alignment horizontal="left"/>
    </xf>
    <xf numFmtId="0" fontId="10" fillId="0" borderId="24" xfId="0" applyFont="1" applyBorder="1" applyAlignment="1">
      <alignment horizontal="left"/>
    </xf>
    <xf numFmtId="168" fontId="0" fillId="0" borderId="12" xfId="0" applyNumberFormat="1" applyBorder="1" applyAlignment="1">
      <alignment horizontal="left"/>
    </xf>
    <xf numFmtId="15" fontId="12" fillId="0" borderId="12" xfId="0" applyNumberFormat="1" applyFont="1" applyBorder="1" applyAlignment="1">
      <alignment horizontal="left"/>
    </xf>
    <xf numFmtId="15" fontId="13" fillId="0" borderId="2" xfId="0" applyNumberFormat="1" applyFont="1" applyBorder="1" applyAlignment="1">
      <alignment horizontal="center"/>
    </xf>
    <xf numFmtId="166" fontId="0" fillId="0" borderId="7" xfId="2" applyFont="1" applyBorder="1"/>
    <xf numFmtId="0" fontId="0" fillId="0" borderId="25" xfId="0" applyBorder="1" applyAlignment="1">
      <alignment horizontal="center"/>
    </xf>
    <xf numFmtId="15" fontId="13" fillId="0" borderId="0" xfId="0" applyNumberFormat="1" applyFont="1" applyBorder="1" applyAlignment="1">
      <alignment horizontal="center"/>
    </xf>
    <xf numFmtId="15" fontId="12" fillId="0" borderId="6" xfId="0" applyNumberFormat="1" applyFont="1" applyBorder="1" applyAlignment="1">
      <alignment horizontal="left"/>
    </xf>
    <xf numFmtId="166" fontId="0" fillId="0" borderId="7" xfId="2" applyFont="1" applyFill="1" applyBorder="1" applyAlignment="1">
      <alignment horizontal="left"/>
    </xf>
    <xf numFmtId="15" fontId="12" fillId="0" borderId="20" xfId="0" applyNumberFormat="1" applyFont="1" applyBorder="1" applyAlignment="1">
      <alignment horizontal="left"/>
    </xf>
    <xf numFmtId="15" fontId="13" fillId="0" borderId="9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5" fontId="12" fillId="0" borderId="2" xfId="0" applyNumberFormat="1" applyFont="1" applyBorder="1" applyAlignment="1">
      <alignment horizontal="left"/>
    </xf>
    <xf numFmtId="166" fontId="0" fillId="0" borderId="2" xfId="2" applyFont="1" applyFill="1" applyBorder="1" applyAlignment="1">
      <alignment horizontal="left"/>
    </xf>
    <xf numFmtId="0" fontId="14" fillId="4" borderId="1" xfId="3" applyFont="1" applyFill="1" applyBorder="1" applyAlignment="1">
      <alignment horizontal="left"/>
    </xf>
    <xf numFmtId="0" fontId="15" fillId="3" borderId="36" xfId="3" applyFont="1" applyFill="1" applyBorder="1"/>
    <xf numFmtId="0" fontId="15" fillId="3" borderId="37" xfId="3" applyFont="1" applyFill="1" applyBorder="1"/>
    <xf numFmtId="0" fontId="12" fillId="0" borderId="0" xfId="3"/>
    <xf numFmtId="0" fontId="14" fillId="4" borderId="2" xfId="3" applyFont="1" applyFill="1" applyBorder="1" applyAlignment="1">
      <alignment horizontal="left"/>
    </xf>
    <xf numFmtId="0" fontId="15" fillId="3" borderId="0" xfId="3" applyFont="1" applyFill="1" applyBorder="1"/>
    <xf numFmtId="0" fontId="15" fillId="3" borderId="25" xfId="3" applyFont="1" applyFill="1" applyBorder="1"/>
    <xf numFmtId="0" fontId="14" fillId="4" borderId="21" xfId="3" applyFont="1" applyFill="1" applyBorder="1" applyAlignment="1">
      <alignment horizontal="left"/>
    </xf>
    <xf numFmtId="0" fontId="9" fillId="4" borderId="31" xfId="3" applyFont="1" applyFill="1" applyBorder="1" applyAlignment="1">
      <alignment horizontal="center"/>
    </xf>
    <xf numFmtId="0" fontId="9" fillId="5" borderId="21" xfId="3" applyFont="1" applyFill="1" applyBorder="1"/>
    <xf numFmtId="0" fontId="9" fillId="5" borderId="31" xfId="3" applyFont="1" applyFill="1" applyBorder="1"/>
    <xf numFmtId="0" fontId="9" fillId="5" borderId="31" xfId="3" applyFont="1" applyFill="1" applyBorder="1" applyAlignment="1">
      <alignment horizontal="center"/>
    </xf>
    <xf numFmtId="0" fontId="9" fillId="4" borderId="31" xfId="3" applyFont="1" applyFill="1" applyBorder="1"/>
    <xf numFmtId="0" fontId="12" fillId="0" borderId="0" xfId="3" applyFill="1" applyBorder="1"/>
    <xf numFmtId="166" fontId="12" fillId="0" borderId="28" xfId="4" applyFill="1" applyBorder="1"/>
    <xf numFmtId="166" fontId="12" fillId="0" borderId="27" xfId="4" applyFill="1" applyBorder="1"/>
    <xf numFmtId="0" fontId="12" fillId="0" borderId="0" xfId="3" applyFont="1" applyFill="1" applyBorder="1"/>
    <xf numFmtId="165" fontId="12" fillId="0" borderId="28" xfId="5" applyNumberFormat="1" applyFill="1" applyBorder="1"/>
    <xf numFmtId="0" fontId="14" fillId="4" borderId="29" xfId="3" applyFont="1" applyFill="1" applyBorder="1" applyAlignment="1">
      <alignment horizontal="right"/>
    </xf>
    <xf numFmtId="166" fontId="14" fillId="4" borderId="30" xfId="4" applyFont="1" applyFill="1" applyBorder="1" applyAlignment="1">
      <alignment horizontal="right"/>
    </xf>
    <xf numFmtId="166" fontId="9" fillId="4" borderId="30" xfId="4" applyFont="1" applyFill="1" applyBorder="1"/>
    <xf numFmtId="167" fontId="12" fillId="5" borderId="30" xfId="5" applyNumberFormat="1" applyFont="1" applyFill="1" applyBorder="1"/>
    <xf numFmtId="166" fontId="0" fillId="0" borderId="28" xfId="4" applyFont="1" applyFill="1" applyBorder="1"/>
    <xf numFmtId="167" fontId="0" fillId="0" borderId="28" xfId="5" applyNumberFormat="1" applyFont="1" applyFill="1" applyBorder="1"/>
    <xf numFmtId="167" fontId="0" fillId="0" borderId="34" xfId="5" applyNumberFormat="1" applyFont="1" applyFill="1" applyBorder="1"/>
    <xf numFmtId="0" fontId="10" fillId="0" borderId="0" xfId="3" applyFont="1" applyFill="1" applyBorder="1" applyAlignment="1">
      <alignment horizontal="right"/>
    </xf>
    <xf numFmtId="166" fontId="9" fillId="0" borderId="28" xfId="4" applyFont="1" applyFill="1" applyBorder="1"/>
    <xf numFmtId="0" fontId="12" fillId="0" borderId="0" xfId="3" applyFill="1"/>
    <xf numFmtId="0" fontId="17" fillId="5" borderId="29" xfId="3" applyFont="1" applyFill="1" applyBorder="1"/>
    <xf numFmtId="166" fontId="12" fillId="5" borderId="30" xfId="4" applyFont="1" applyFill="1" applyBorder="1"/>
    <xf numFmtId="0" fontId="12" fillId="4" borderId="0" xfId="3" applyFill="1"/>
    <xf numFmtId="0" fontId="14" fillId="0" borderId="31" xfId="3" applyFont="1" applyBorder="1" applyAlignment="1">
      <alignment horizontal="right"/>
    </xf>
    <xf numFmtId="166" fontId="14" fillId="0" borderId="39" xfId="4" applyFont="1" applyBorder="1" applyAlignment="1">
      <alignment horizontal="right"/>
    </xf>
    <xf numFmtId="166" fontId="14" fillId="0" borderId="30" xfId="4" applyFont="1" applyBorder="1" applyAlignment="1">
      <alignment horizontal="right"/>
    </xf>
    <xf numFmtId="0" fontId="14" fillId="0" borderId="31" xfId="3" applyFont="1" applyBorder="1" applyAlignment="1">
      <alignment horizontal="right" vertical="center"/>
    </xf>
    <xf numFmtId="166" fontId="9" fillId="0" borderId="31" xfId="3" applyNumberFormat="1" applyFont="1" applyBorder="1" applyAlignment="1">
      <alignment horizontal="center" vertical="center"/>
    </xf>
    <xf numFmtId="165" fontId="12" fillId="0" borderId="0" xfId="3" applyNumberFormat="1"/>
    <xf numFmtId="0" fontId="12" fillId="0" borderId="0" xfId="3" applyFont="1" applyFill="1" applyBorder="1" applyAlignment="1">
      <alignment wrapText="1"/>
    </xf>
    <xf numFmtId="166" fontId="0" fillId="0" borderId="28" xfId="4" applyFont="1" applyFill="1" applyBorder="1" applyAlignment="1">
      <alignment vertical="center"/>
    </xf>
    <xf numFmtId="166" fontId="12" fillId="0" borderId="28" xfId="4" applyFont="1" applyFill="1" applyBorder="1" applyAlignment="1">
      <alignment vertical="center"/>
    </xf>
    <xf numFmtId="166" fontId="9" fillId="0" borderId="35" xfId="4" applyFont="1" applyFill="1" applyBorder="1" applyAlignment="1">
      <alignment horizontal="right" vertical="center"/>
    </xf>
    <xf numFmtId="164" fontId="12" fillId="0" borderId="0" xfId="3" applyNumberFormat="1"/>
    <xf numFmtId="0" fontId="9" fillId="6" borderId="31" xfId="3" applyFont="1" applyFill="1" applyBorder="1"/>
    <xf numFmtId="0" fontId="14" fillId="6" borderId="26" xfId="3" applyFont="1" applyFill="1" applyBorder="1" applyAlignment="1">
      <alignment horizontal="right"/>
    </xf>
    <xf numFmtId="166" fontId="14" fillId="6" borderId="30" xfId="4" applyFont="1" applyFill="1" applyBorder="1" applyAlignment="1">
      <alignment horizontal="right"/>
    </xf>
    <xf numFmtId="0" fontId="0" fillId="4" borderId="2" xfId="0" applyFill="1" applyBorder="1"/>
    <xf numFmtId="0" fontId="20" fillId="4" borderId="2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2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20" fillId="0" borderId="2" xfId="0" applyFont="1" applyFill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4" borderId="21" xfId="0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21" xfId="0" applyFont="1" applyBorder="1" applyAlignment="1">
      <alignment vertical="center" wrapText="1"/>
    </xf>
    <xf numFmtId="0" fontId="2" fillId="0" borderId="0" xfId="3" applyFont="1" applyFill="1" applyBorder="1"/>
    <xf numFmtId="0" fontId="20" fillId="4" borderId="16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5" fillId="3" borderId="0" xfId="3" applyFont="1" applyFill="1" applyBorder="1" applyAlignment="1">
      <alignment horizontal="center"/>
    </xf>
    <xf numFmtId="0" fontId="15" fillId="3" borderId="25" xfId="3" applyFont="1" applyFill="1" applyBorder="1" applyAlignment="1">
      <alignment horizontal="center"/>
    </xf>
    <xf numFmtId="0" fontId="15" fillId="3" borderId="32" xfId="3" applyFont="1" applyFill="1" applyBorder="1" applyAlignment="1">
      <alignment horizontal="center"/>
    </xf>
    <xf numFmtId="0" fontId="15" fillId="3" borderId="33" xfId="3" applyFont="1" applyFill="1" applyBorder="1" applyAlignment="1">
      <alignment horizontal="center"/>
    </xf>
    <xf numFmtId="0" fontId="16" fillId="3" borderId="26" xfId="3" applyFont="1" applyFill="1" applyBorder="1" applyAlignment="1">
      <alignment horizontal="center"/>
    </xf>
    <xf numFmtId="0" fontId="16" fillId="3" borderId="29" xfId="3" applyFont="1" applyFill="1" applyBorder="1" applyAlignment="1">
      <alignment horizontal="center"/>
    </xf>
    <xf numFmtId="0" fontId="16" fillId="3" borderId="38" xfId="3" applyFont="1" applyFill="1" applyBorder="1" applyAlignment="1">
      <alignment horizontal="center"/>
    </xf>
    <xf numFmtId="0" fontId="12" fillId="0" borderId="38" xfId="3" applyFont="1" applyBorder="1" applyAlignment="1">
      <alignment horizontal="center" vertical="center"/>
    </xf>
    <xf numFmtId="0" fontId="12" fillId="0" borderId="31" xfId="3" applyBorder="1" applyAlignment="1">
      <alignment horizontal="center"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1" xfId="3" applyFont="1" applyFill="1" applyBorder="1" applyAlignment="1">
      <alignment horizontal="left" vertical="center"/>
    </xf>
    <xf numFmtId="0" fontId="9" fillId="4" borderId="26" xfId="3" applyFont="1" applyFill="1" applyBorder="1" applyAlignment="1">
      <alignment horizontal="center"/>
    </xf>
    <xf numFmtId="0" fontId="9" fillId="4" borderId="38" xfId="3" applyFont="1" applyFill="1" applyBorder="1" applyAlignment="1">
      <alignment horizontal="center"/>
    </xf>
    <xf numFmtId="0" fontId="9" fillId="4" borderId="29" xfId="3" applyFont="1" applyFill="1" applyBorder="1" applyAlignment="1">
      <alignment horizontal="center"/>
    </xf>
    <xf numFmtId="0" fontId="18" fillId="5" borderId="29" xfId="0" applyFont="1" applyFill="1" applyBorder="1" applyAlignment="1">
      <alignment horizontal="center"/>
    </xf>
    <xf numFmtId="0" fontId="18" fillId="5" borderId="39" xfId="0" applyFont="1" applyFill="1" applyBorder="1" applyAlignment="1">
      <alignment horizontal="center"/>
    </xf>
    <xf numFmtId="0" fontId="19" fillId="4" borderId="26" xfId="0" applyFont="1" applyFill="1" applyBorder="1" applyAlignment="1">
      <alignment horizontal="left"/>
    </xf>
    <xf numFmtId="0" fontId="19" fillId="4" borderId="29" xfId="0" applyFont="1" applyFill="1" applyBorder="1" applyAlignment="1">
      <alignment horizontal="left"/>
    </xf>
    <xf numFmtId="0" fontId="19" fillId="4" borderId="38" xfId="0" applyFont="1" applyFill="1" applyBorder="1" applyAlignment="1">
      <alignment horizontal="left"/>
    </xf>
    <xf numFmtId="0" fontId="19" fillId="4" borderId="31" xfId="0" applyFont="1" applyFill="1" applyBorder="1" applyAlignment="1">
      <alignment horizontal="left" vertical="center" wrapText="1"/>
    </xf>
    <xf numFmtId="0" fontId="19" fillId="4" borderId="26" xfId="0" applyFont="1" applyFill="1" applyBorder="1" applyAlignment="1">
      <alignment horizontal="left" vertical="center"/>
    </xf>
    <xf numFmtId="0" fontId="19" fillId="4" borderId="29" xfId="0" applyFont="1" applyFill="1" applyBorder="1" applyAlignment="1">
      <alignment horizontal="left" vertical="center"/>
    </xf>
    <xf numFmtId="0" fontId="19" fillId="4" borderId="38" xfId="0" applyFont="1" applyFill="1" applyBorder="1" applyAlignment="1">
      <alignment horizontal="left" vertical="center"/>
    </xf>
  </cellXfs>
  <cellStyles count="7">
    <cellStyle name="Millares" xfId="1" builtinId="3"/>
    <cellStyle name="Millares 2" xfId="5"/>
    <cellStyle name="Moneda" xfId="2" builtinId="4"/>
    <cellStyle name="Moneda 2" xfId="4"/>
    <cellStyle name="Normal" xfId="0" builtinId="0"/>
    <cellStyle name="Normal 2" xfId="3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2517775</xdr:colOff>
      <xdr:row>0</xdr:row>
      <xdr:rowOff>66675</xdr:rowOff>
    </xdr:from>
    <xdr:to>
      <xdr:col>4</xdr:col>
      <xdr:colOff>762000</xdr:colOff>
      <xdr:row>9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66675"/>
          <a:ext cx="3835400" cy="168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view="pageBreakPreview" topLeftCell="A41" zoomScale="80" zoomScaleNormal="100" workbookViewId="0">
      <selection activeCell="C70" sqref="C70"/>
    </sheetView>
  </sheetViews>
  <sheetFormatPr baseColWidth="10" defaultColWidth="9.140625" defaultRowHeight="12.75" x14ac:dyDescent="0.2"/>
  <cols>
    <col min="1" max="1" width="57.140625" customWidth="1"/>
    <col min="2" max="2" width="24.5703125" customWidth="1"/>
    <col min="3" max="3" width="25.28515625" customWidth="1"/>
    <col min="4" max="4" width="30.5703125" customWidth="1"/>
    <col min="5" max="5" width="15.140625" customWidth="1"/>
    <col min="6" max="6" width="11.42578125" customWidth="1"/>
    <col min="7" max="7" width="17" customWidth="1"/>
  </cols>
  <sheetData>
    <row r="1" spans="1:18" s="1" customFormat="1" ht="15.75" x14ac:dyDescent="0.25">
      <c r="A1" s="133" t="s">
        <v>44</v>
      </c>
      <c r="B1" s="134"/>
      <c r="C1" s="134"/>
      <c r="D1" s="134"/>
      <c r="E1" s="134"/>
      <c r="F1" s="134"/>
      <c r="G1" s="134"/>
      <c r="R1" s="2"/>
    </row>
    <row r="2" spans="1:18" s="1" customFormat="1" ht="15.75" x14ac:dyDescent="0.25">
      <c r="A2" s="135" t="s">
        <v>53</v>
      </c>
      <c r="B2" s="132"/>
      <c r="C2" s="132"/>
      <c r="D2" s="132"/>
      <c r="E2" s="132"/>
      <c r="F2" s="132"/>
      <c r="G2" s="132"/>
      <c r="R2" s="2"/>
    </row>
    <row r="3" spans="1:18" s="1" customFormat="1" ht="26.25" customHeight="1" x14ac:dyDescent="0.25">
      <c r="A3" s="133" t="s">
        <v>49</v>
      </c>
      <c r="B3" s="134"/>
      <c r="C3" s="134"/>
      <c r="D3" s="134"/>
      <c r="E3" s="134"/>
      <c r="F3" s="134"/>
      <c r="G3" s="134"/>
      <c r="R3" s="2"/>
    </row>
    <row r="4" spans="1:18" s="1" customFormat="1" ht="15.75" x14ac:dyDescent="0.25">
      <c r="A4" s="133" t="s">
        <v>63</v>
      </c>
      <c r="B4" s="134"/>
      <c r="C4" s="134"/>
      <c r="D4" s="134"/>
      <c r="E4" s="134"/>
      <c r="F4" s="134"/>
      <c r="G4" s="134"/>
    </row>
    <row r="5" spans="1:18" s="1" customFormat="1" ht="18.75" customHeight="1" x14ac:dyDescent="0.25">
      <c r="A5" s="131" t="s">
        <v>45</v>
      </c>
      <c r="B5" s="132"/>
      <c r="C5" s="132"/>
      <c r="D5" s="132"/>
      <c r="E5" s="132"/>
      <c r="F5" s="132"/>
      <c r="G5" s="132"/>
    </row>
    <row r="6" spans="1:18" ht="13.5" thickBot="1" x14ac:dyDescent="0.25"/>
    <row r="7" spans="1:18" x14ac:dyDescent="0.2">
      <c r="A7" s="10" t="s">
        <v>46</v>
      </c>
      <c r="B7" s="11"/>
      <c r="C7" s="11" t="s">
        <v>48</v>
      </c>
      <c r="D7" s="11"/>
      <c r="E7" s="11"/>
      <c r="F7" s="12"/>
    </row>
    <row r="8" spans="1:18" x14ac:dyDescent="0.2">
      <c r="A8" s="13" t="s">
        <v>47</v>
      </c>
      <c r="B8" s="9"/>
      <c r="C8" s="9"/>
      <c r="D8" s="9"/>
      <c r="E8" s="9"/>
      <c r="F8" s="14"/>
    </row>
    <row r="9" spans="1:18" x14ac:dyDescent="0.2">
      <c r="A9" s="15"/>
      <c r="B9" s="9"/>
      <c r="C9" s="9"/>
      <c r="D9" s="9"/>
      <c r="E9" s="9"/>
      <c r="F9" s="14"/>
    </row>
    <row r="10" spans="1:18" x14ac:dyDescent="0.2">
      <c r="A10" s="15" t="s">
        <v>0</v>
      </c>
      <c r="B10" s="9"/>
      <c r="C10" s="9"/>
      <c r="D10" s="9"/>
      <c r="E10" s="9"/>
      <c r="F10" s="14"/>
    </row>
    <row r="11" spans="1:18" x14ac:dyDescent="0.2">
      <c r="A11" s="15"/>
      <c r="B11" s="9"/>
      <c r="C11" s="9"/>
      <c r="D11" s="9"/>
      <c r="E11" s="9"/>
      <c r="F11" s="14"/>
    </row>
    <row r="12" spans="1:18" x14ac:dyDescent="0.2">
      <c r="A12" s="23" t="s">
        <v>1</v>
      </c>
      <c r="B12" s="3" t="s">
        <v>2</v>
      </c>
      <c r="C12" s="16" t="s">
        <v>3</v>
      </c>
      <c r="D12" s="9"/>
      <c r="E12" s="9"/>
      <c r="F12" s="14"/>
    </row>
    <row r="13" spans="1:18" x14ac:dyDescent="0.2">
      <c r="A13" s="24" t="s">
        <v>4</v>
      </c>
      <c r="B13" s="4" t="s">
        <v>5</v>
      </c>
      <c r="C13" s="17" t="s">
        <v>6</v>
      </c>
      <c r="D13" s="18">
        <v>38286</v>
      </c>
      <c r="E13" s="8"/>
      <c r="F13" s="19"/>
    </row>
    <row r="14" spans="1:18" x14ac:dyDescent="0.2">
      <c r="A14" s="26" t="s">
        <v>7</v>
      </c>
      <c r="B14" s="44">
        <v>600000</v>
      </c>
      <c r="C14" s="17" t="s">
        <v>8</v>
      </c>
      <c r="D14" s="18"/>
      <c r="E14" s="8" t="s">
        <v>9</v>
      </c>
      <c r="F14" s="19">
        <v>31</v>
      </c>
    </row>
    <row r="15" spans="1:18" x14ac:dyDescent="0.2">
      <c r="A15" s="15"/>
      <c r="B15" s="9"/>
      <c r="C15" s="17" t="s">
        <v>10</v>
      </c>
      <c r="D15" s="8"/>
      <c r="E15" s="8" t="s">
        <v>11</v>
      </c>
      <c r="F15" s="45">
        <v>0</v>
      </c>
    </row>
    <row r="16" spans="1:18" x14ac:dyDescent="0.2">
      <c r="A16" s="15"/>
      <c r="B16" s="9"/>
      <c r="C16" s="16" t="s">
        <v>12</v>
      </c>
      <c r="D16" s="9" t="s">
        <v>13</v>
      </c>
      <c r="E16" s="9"/>
      <c r="F16" s="14"/>
    </row>
    <row r="17" spans="1:7" x14ac:dyDescent="0.2">
      <c r="A17" s="15"/>
      <c r="B17" s="9"/>
      <c r="C17" s="9"/>
      <c r="D17" s="9"/>
      <c r="E17" s="9"/>
      <c r="F17" s="14"/>
    </row>
    <row r="18" spans="1:7" x14ac:dyDescent="0.2">
      <c r="A18" s="15"/>
      <c r="B18" s="9" t="s">
        <v>14</v>
      </c>
      <c r="C18" s="9" t="s">
        <v>15</v>
      </c>
      <c r="D18" s="9" t="s">
        <v>16</v>
      </c>
      <c r="E18" s="9"/>
      <c r="F18" s="14"/>
    </row>
    <row r="19" spans="1:7" x14ac:dyDescent="0.2">
      <c r="A19" s="23" t="s">
        <v>17</v>
      </c>
      <c r="B19" s="5">
        <v>600000</v>
      </c>
      <c r="C19" s="5">
        <v>600000</v>
      </c>
      <c r="D19" s="5">
        <v>600000</v>
      </c>
      <c r="E19" s="9"/>
      <c r="F19" s="14"/>
    </row>
    <row r="20" spans="1:7" x14ac:dyDescent="0.2">
      <c r="A20" s="24" t="s">
        <v>18</v>
      </c>
      <c r="B20" s="6">
        <v>0</v>
      </c>
      <c r="C20" s="6">
        <v>0</v>
      </c>
      <c r="D20" s="6">
        <v>0</v>
      </c>
      <c r="E20" s="9"/>
      <c r="F20" s="14"/>
    </row>
    <row r="21" spans="1:7" x14ac:dyDescent="0.2">
      <c r="A21" s="24" t="s">
        <v>19</v>
      </c>
      <c r="B21" s="7">
        <f>B14-B19</f>
        <v>0</v>
      </c>
      <c r="C21" s="7">
        <f>B14-C19</f>
        <v>0</v>
      </c>
      <c r="D21" s="7">
        <f>B14-D19</f>
        <v>0</v>
      </c>
      <c r="E21" s="9"/>
      <c r="F21" s="14"/>
    </row>
    <row r="22" spans="1:7" ht="13.5" thickBot="1" x14ac:dyDescent="0.25">
      <c r="A22" s="25" t="s">
        <v>20</v>
      </c>
      <c r="B22" s="20">
        <f>SUM(G30:G61)</f>
        <v>5416012.9799999995</v>
      </c>
      <c r="C22" s="20">
        <f>+B22</f>
        <v>5416012.9799999995</v>
      </c>
      <c r="D22" s="20">
        <f>+C22</f>
        <v>5416012.9799999995</v>
      </c>
      <c r="E22" s="21"/>
      <c r="F22" s="22"/>
    </row>
    <row r="23" spans="1:7" x14ac:dyDescent="0.2">
      <c r="B23" s="49"/>
      <c r="C23" s="49"/>
    </row>
    <row r="24" spans="1:7" ht="13.5" thickBot="1" x14ac:dyDescent="0.25">
      <c r="B24" s="49"/>
      <c r="C24" s="49"/>
      <c r="D24" s="52"/>
    </row>
    <row r="25" spans="1:7" x14ac:dyDescent="0.2">
      <c r="A25" s="10" t="s">
        <v>51</v>
      </c>
      <c r="B25" s="47">
        <v>600000</v>
      </c>
      <c r="C25" s="11"/>
      <c r="D25" s="11"/>
      <c r="E25" s="11"/>
      <c r="F25" s="11"/>
      <c r="G25" s="11"/>
    </row>
    <row r="26" spans="1:7" ht="15.75" x14ac:dyDescent="0.25">
      <c r="A26" s="15" t="s">
        <v>62</v>
      </c>
      <c r="B26" s="46" t="s">
        <v>50</v>
      </c>
      <c r="C26" s="9"/>
      <c r="D26" s="42"/>
      <c r="E26" s="9"/>
      <c r="F26" s="9"/>
      <c r="G26" s="9"/>
    </row>
    <row r="27" spans="1:7" ht="13.5" customHeight="1" x14ac:dyDescent="0.2">
      <c r="A27" s="15" t="s">
        <v>52</v>
      </c>
      <c r="B27" s="9"/>
      <c r="C27" s="9"/>
      <c r="D27" s="40"/>
      <c r="E27" s="9"/>
      <c r="F27" s="9"/>
      <c r="G27" s="9"/>
    </row>
    <row r="28" spans="1:7" ht="13.5" thickBot="1" x14ac:dyDescent="0.25">
      <c r="A28" s="15"/>
      <c r="B28" s="9"/>
      <c r="C28" s="9"/>
      <c r="D28" s="40"/>
      <c r="E28" s="9"/>
      <c r="F28" s="9"/>
      <c r="G28" s="9" t="s">
        <v>21</v>
      </c>
    </row>
    <row r="29" spans="1:7" s="43" customFormat="1" x14ac:dyDescent="0.2">
      <c r="A29" s="57" t="s">
        <v>59</v>
      </c>
      <c r="B29" s="48" t="s">
        <v>23</v>
      </c>
      <c r="C29" s="48" t="s">
        <v>24</v>
      </c>
      <c r="D29" s="48" t="s">
        <v>22</v>
      </c>
      <c r="E29" s="48" t="s">
        <v>25</v>
      </c>
      <c r="F29" s="48" t="s">
        <v>26</v>
      </c>
      <c r="G29" s="55" t="s">
        <v>27</v>
      </c>
    </row>
    <row r="30" spans="1:7" x14ac:dyDescent="0.2">
      <c r="A30" s="58">
        <v>38285</v>
      </c>
      <c r="B30" s="40" t="s">
        <v>43</v>
      </c>
      <c r="C30" s="40" t="s">
        <v>2</v>
      </c>
      <c r="D30" s="40">
        <v>1</v>
      </c>
      <c r="E30" s="39">
        <v>38286</v>
      </c>
      <c r="F30" s="40" t="s">
        <v>5</v>
      </c>
      <c r="G30" s="56">
        <v>600000</v>
      </c>
    </row>
    <row r="31" spans="1:7" x14ac:dyDescent="0.2">
      <c r="A31" s="58">
        <v>38495</v>
      </c>
      <c r="B31" s="40" t="s">
        <v>43</v>
      </c>
      <c r="C31" s="40" t="s">
        <v>54</v>
      </c>
      <c r="D31" s="40">
        <v>2</v>
      </c>
      <c r="E31" s="39">
        <v>38503</v>
      </c>
      <c r="F31" s="40" t="s">
        <v>5</v>
      </c>
      <c r="G31" s="56">
        <v>142748.78</v>
      </c>
    </row>
    <row r="32" spans="1:7" x14ac:dyDescent="0.2">
      <c r="A32" s="58">
        <v>38616</v>
      </c>
      <c r="B32" s="40" t="s">
        <v>43</v>
      </c>
      <c r="C32" s="40" t="s">
        <v>54</v>
      </c>
      <c r="D32" s="40">
        <v>3</v>
      </c>
      <c r="E32" s="39">
        <v>38265</v>
      </c>
      <c r="F32" s="40" t="s">
        <v>5</v>
      </c>
      <c r="G32" s="56">
        <v>46335.78</v>
      </c>
    </row>
    <row r="33" spans="1:7" x14ac:dyDescent="0.2">
      <c r="A33" s="58">
        <v>38785</v>
      </c>
      <c r="B33" s="40" t="s">
        <v>43</v>
      </c>
      <c r="C33" s="40" t="s">
        <v>54</v>
      </c>
      <c r="D33" s="40">
        <v>4</v>
      </c>
      <c r="E33" s="39">
        <v>38785</v>
      </c>
      <c r="F33" s="40" t="s">
        <v>5</v>
      </c>
      <c r="G33" s="56">
        <v>104437.17</v>
      </c>
    </row>
    <row r="34" spans="1:7" x14ac:dyDescent="0.2">
      <c r="A34" s="58">
        <v>38820</v>
      </c>
      <c r="B34" s="40" t="s">
        <v>43</v>
      </c>
      <c r="C34" s="40" t="s">
        <v>54</v>
      </c>
      <c r="D34" s="40" t="s">
        <v>58</v>
      </c>
      <c r="E34" s="39">
        <v>38839</v>
      </c>
      <c r="F34" s="40" t="s">
        <v>5</v>
      </c>
      <c r="G34" s="56">
        <v>41000</v>
      </c>
    </row>
    <row r="35" spans="1:7" x14ac:dyDescent="0.2">
      <c r="A35" s="58">
        <v>38965</v>
      </c>
      <c r="B35" s="40" t="s">
        <v>43</v>
      </c>
      <c r="C35" s="40" t="s">
        <v>54</v>
      </c>
      <c r="D35" s="40">
        <v>5</v>
      </c>
      <c r="E35" s="39">
        <v>38967</v>
      </c>
      <c r="F35" s="40" t="s">
        <v>5</v>
      </c>
      <c r="G35" s="56">
        <f>300561.53</f>
        <v>300561.53000000003</v>
      </c>
    </row>
    <row r="36" spans="1:7" x14ac:dyDescent="0.2">
      <c r="A36" s="58">
        <v>39093</v>
      </c>
      <c r="B36" s="40" t="s">
        <v>43</v>
      </c>
      <c r="C36" s="40" t="s">
        <v>54</v>
      </c>
      <c r="D36" s="40">
        <v>6</v>
      </c>
      <c r="E36" s="39">
        <v>38733</v>
      </c>
      <c r="F36" s="40" t="s">
        <v>5</v>
      </c>
      <c r="G36" s="56">
        <v>221841.13</v>
      </c>
    </row>
    <row r="37" spans="1:7" x14ac:dyDescent="0.2">
      <c r="A37" s="58">
        <v>39125</v>
      </c>
      <c r="B37" s="40" t="s">
        <v>43</v>
      </c>
      <c r="C37" s="40" t="s">
        <v>54</v>
      </c>
      <c r="D37" s="40">
        <v>7</v>
      </c>
      <c r="E37" s="39">
        <v>39134</v>
      </c>
      <c r="F37" s="40" t="s">
        <v>5</v>
      </c>
      <c r="G37" s="56">
        <v>207355.15</v>
      </c>
    </row>
    <row r="38" spans="1:7" x14ac:dyDescent="0.2">
      <c r="A38" s="58">
        <v>39195</v>
      </c>
      <c r="B38" s="40" t="s">
        <v>43</v>
      </c>
      <c r="C38" s="40" t="s">
        <v>54</v>
      </c>
      <c r="D38" s="40">
        <v>8</v>
      </c>
      <c r="E38" s="39">
        <v>39210</v>
      </c>
      <c r="F38" s="40" t="s">
        <v>5</v>
      </c>
      <c r="G38" s="56">
        <v>88612.17</v>
      </c>
    </row>
    <row r="39" spans="1:7" x14ac:dyDescent="0.2">
      <c r="A39" s="58">
        <v>39241</v>
      </c>
      <c r="B39" s="40" t="s">
        <v>43</v>
      </c>
      <c r="C39" s="40" t="s">
        <v>54</v>
      </c>
      <c r="D39" s="40">
        <v>9</v>
      </c>
      <c r="E39" s="39">
        <v>39251</v>
      </c>
      <c r="F39" s="40" t="s">
        <v>5</v>
      </c>
      <c r="G39" s="56">
        <v>148688.70000000001</v>
      </c>
    </row>
    <row r="40" spans="1:7" x14ac:dyDescent="0.2">
      <c r="A40" s="58">
        <v>39307</v>
      </c>
      <c r="B40" s="40" t="s">
        <v>43</v>
      </c>
      <c r="C40" s="40" t="s">
        <v>54</v>
      </c>
      <c r="D40" s="40">
        <v>10</v>
      </c>
      <c r="E40" s="39">
        <v>39311</v>
      </c>
      <c r="F40" s="40" t="s">
        <v>5</v>
      </c>
      <c r="G40" s="56">
        <v>160678.51999999999</v>
      </c>
    </row>
    <row r="41" spans="1:7" x14ac:dyDescent="0.2">
      <c r="A41" s="58">
        <v>39433</v>
      </c>
      <c r="B41" s="40" t="s">
        <v>43</v>
      </c>
      <c r="C41" s="40" t="s">
        <v>54</v>
      </c>
      <c r="D41" s="40">
        <v>11</v>
      </c>
      <c r="E41" s="39">
        <v>39436</v>
      </c>
      <c r="F41" s="40" t="s">
        <v>5</v>
      </c>
      <c r="G41" s="56">
        <v>173399.83</v>
      </c>
    </row>
    <row r="42" spans="1:7" x14ac:dyDescent="0.2">
      <c r="A42" s="58">
        <v>39454</v>
      </c>
      <c r="B42" s="40" t="s">
        <v>43</v>
      </c>
      <c r="C42" s="40" t="s">
        <v>54</v>
      </c>
      <c r="D42" s="40">
        <v>12</v>
      </c>
      <c r="E42" s="39">
        <v>39461</v>
      </c>
      <c r="F42" s="40" t="s">
        <v>5</v>
      </c>
      <c r="G42" s="56">
        <v>119225.83</v>
      </c>
    </row>
    <row r="43" spans="1:7" x14ac:dyDescent="0.2">
      <c r="A43" s="58">
        <v>39513</v>
      </c>
      <c r="B43" s="40" t="s">
        <v>43</v>
      </c>
      <c r="C43" s="40" t="s">
        <v>54</v>
      </c>
      <c r="D43" s="40">
        <v>13</v>
      </c>
      <c r="E43" s="39">
        <v>39528</v>
      </c>
      <c r="F43" s="40" t="s">
        <v>5</v>
      </c>
      <c r="G43" s="56">
        <v>96042.19</v>
      </c>
    </row>
    <row r="44" spans="1:7" x14ac:dyDescent="0.2">
      <c r="A44" s="58">
        <v>39562</v>
      </c>
      <c r="B44" s="40" t="s">
        <v>43</v>
      </c>
      <c r="C44" s="40" t="s">
        <v>54</v>
      </c>
      <c r="D44" s="40">
        <v>14</v>
      </c>
      <c r="E44" s="39">
        <v>39577</v>
      </c>
      <c r="F44" s="40" t="s">
        <v>5</v>
      </c>
      <c r="G44" s="56">
        <v>242773.17</v>
      </c>
    </row>
    <row r="45" spans="1:7" x14ac:dyDescent="0.2">
      <c r="A45" s="58">
        <v>39671</v>
      </c>
      <c r="B45" s="40" t="s">
        <v>43</v>
      </c>
      <c r="C45" s="40" t="s">
        <v>54</v>
      </c>
      <c r="D45" s="40">
        <v>15</v>
      </c>
      <c r="E45" s="39">
        <v>39674</v>
      </c>
      <c r="F45" s="40" t="s">
        <v>5</v>
      </c>
      <c r="G45" s="56">
        <v>263752.53000000003</v>
      </c>
    </row>
    <row r="46" spans="1:7" x14ac:dyDescent="0.2">
      <c r="A46" s="58">
        <v>39720</v>
      </c>
      <c r="B46" s="40" t="s">
        <v>43</v>
      </c>
      <c r="C46" s="40" t="s">
        <v>54</v>
      </c>
      <c r="D46" s="40">
        <v>16</v>
      </c>
      <c r="E46" s="39">
        <v>39723</v>
      </c>
      <c r="F46" s="40" t="s">
        <v>5</v>
      </c>
      <c r="G46" s="56">
        <v>190465.66</v>
      </c>
    </row>
    <row r="47" spans="1:7" x14ac:dyDescent="0.2">
      <c r="A47" s="58">
        <v>39821</v>
      </c>
      <c r="B47" s="40" t="s">
        <v>43</v>
      </c>
      <c r="C47" s="40" t="s">
        <v>54</v>
      </c>
      <c r="D47" s="40" t="s">
        <v>60</v>
      </c>
      <c r="E47" s="39">
        <v>39829</v>
      </c>
      <c r="F47" s="40" t="s">
        <v>5</v>
      </c>
      <c r="G47" s="56">
        <v>155207.35</v>
      </c>
    </row>
    <row r="48" spans="1:7" x14ac:dyDescent="0.2">
      <c r="A48" s="58">
        <v>39875</v>
      </c>
      <c r="B48" s="40" t="s">
        <v>43</v>
      </c>
      <c r="C48" s="40" t="s">
        <v>54</v>
      </c>
      <c r="D48" s="40">
        <v>18</v>
      </c>
      <c r="E48" s="39">
        <v>39878</v>
      </c>
      <c r="F48" s="40" t="s">
        <v>5</v>
      </c>
      <c r="G48" s="56">
        <v>185014.43</v>
      </c>
    </row>
    <row r="49" spans="1:7" x14ac:dyDescent="0.2">
      <c r="A49" s="58">
        <v>39917</v>
      </c>
      <c r="B49" s="40" t="s">
        <v>43</v>
      </c>
      <c r="C49" s="40" t="s">
        <v>54</v>
      </c>
      <c r="D49" s="40">
        <v>19</v>
      </c>
      <c r="E49" s="39">
        <v>39925</v>
      </c>
      <c r="F49" s="40" t="s">
        <v>5</v>
      </c>
      <c r="G49" s="56">
        <v>61959.92</v>
      </c>
    </row>
    <row r="50" spans="1:7" x14ac:dyDescent="0.2">
      <c r="A50" s="58">
        <v>39952</v>
      </c>
      <c r="B50" s="40" t="s">
        <v>43</v>
      </c>
      <c r="C50" s="40" t="s">
        <v>54</v>
      </c>
      <c r="D50" s="40">
        <v>20</v>
      </c>
      <c r="E50" s="39">
        <v>39955</v>
      </c>
      <c r="F50" s="40" t="s">
        <v>5</v>
      </c>
      <c r="G50" s="56">
        <v>208406.87</v>
      </c>
    </row>
    <row r="51" spans="1:7" x14ac:dyDescent="0.2">
      <c r="A51" s="58">
        <v>40000</v>
      </c>
      <c r="B51" s="40" t="s">
        <v>43</v>
      </c>
      <c r="C51" s="40" t="s">
        <v>54</v>
      </c>
      <c r="D51" s="40">
        <v>21</v>
      </c>
      <c r="E51" s="39">
        <v>40025</v>
      </c>
      <c r="F51" s="40" t="s">
        <v>5</v>
      </c>
      <c r="G51" s="56">
        <v>42194.02</v>
      </c>
    </row>
    <row r="52" spans="1:7" s="9" customFormat="1" x14ac:dyDescent="0.2">
      <c r="A52" s="59">
        <v>40049</v>
      </c>
      <c r="B52" s="40" t="s">
        <v>43</v>
      </c>
      <c r="C52" s="40" t="s">
        <v>54</v>
      </c>
      <c r="D52" s="40">
        <v>22</v>
      </c>
      <c r="E52" s="39">
        <v>40058</v>
      </c>
      <c r="F52" s="40" t="s">
        <v>5</v>
      </c>
      <c r="G52" s="53">
        <v>63424.23</v>
      </c>
    </row>
    <row r="53" spans="1:7" s="9" customFormat="1" x14ac:dyDescent="0.2">
      <c r="A53" s="59">
        <v>40078</v>
      </c>
      <c r="B53" s="40" t="s">
        <v>43</v>
      </c>
      <c r="C53" s="40" t="s">
        <v>54</v>
      </c>
      <c r="D53" s="40">
        <v>23</v>
      </c>
      <c r="E53" s="39">
        <v>40087</v>
      </c>
      <c r="F53" s="40" t="s">
        <v>5</v>
      </c>
      <c r="G53" s="53">
        <v>230116.09</v>
      </c>
    </row>
    <row r="54" spans="1:7" x14ac:dyDescent="0.2">
      <c r="A54" s="59">
        <v>40147</v>
      </c>
      <c r="B54" s="40" t="s">
        <v>43</v>
      </c>
      <c r="C54" s="40" t="s">
        <v>54</v>
      </c>
      <c r="D54" s="40">
        <v>24</v>
      </c>
      <c r="E54" s="39">
        <v>40151</v>
      </c>
      <c r="F54" s="40" t="s">
        <v>5</v>
      </c>
      <c r="G54" s="61">
        <v>187063.23</v>
      </c>
    </row>
    <row r="55" spans="1:7" x14ac:dyDescent="0.2">
      <c r="A55" s="59">
        <v>40170</v>
      </c>
      <c r="B55" s="40" t="s">
        <v>43</v>
      </c>
      <c r="C55" s="40" t="s">
        <v>54</v>
      </c>
      <c r="D55" s="40">
        <v>25</v>
      </c>
      <c r="E55" s="60">
        <v>40176</v>
      </c>
      <c r="F55" s="40" t="s">
        <v>5</v>
      </c>
      <c r="G55" s="61">
        <v>58428.06</v>
      </c>
    </row>
    <row r="56" spans="1:7" x14ac:dyDescent="0.2">
      <c r="A56" s="69">
        <v>40210</v>
      </c>
      <c r="B56" s="62" t="s">
        <v>43</v>
      </c>
      <c r="C56" s="40" t="s">
        <v>54</v>
      </c>
      <c r="D56" s="68">
        <v>26</v>
      </c>
      <c r="E56" s="60">
        <v>40217</v>
      </c>
      <c r="F56" s="40" t="s">
        <v>5</v>
      </c>
      <c r="G56" s="70">
        <v>208123.97</v>
      </c>
    </row>
    <row r="57" spans="1:7" x14ac:dyDescent="0.2">
      <c r="A57" s="64">
        <v>40326</v>
      </c>
      <c r="B57" s="40" t="s">
        <v>43</v>
      </c>
      <c r="C57" s="40" t="s">
        <v>54</v>
      </c>
      <c r="D57" s="40">
        <v>27</v>
      </c>
      <c r="E57" s="63">
        <v>40332</v>
      </c>
      <c r="F57" s="40" t="s">
        <v>5</v>
      </c>
      <c r="G57" s="65">
        <v>208027.08</v>
      </c>
    </row>
    <row r="58" spans="1:7" x14ac:dyDescent="0.2">
      <c r="A58" s="64">
        <v>40371</v>
      </c>
      <c r="B58" s="40" t="s">
        <v>43</v>
      </c>
      <c r="C58" s="40" t="s">
        <v>54</v>
      </c>
      <c r="D58" s="40">
        <v>28</v>
      </c>
      <c r="E58" s="63">
        <v>40379</v>
      </c>
      <c r="F58" s="40" t="s">
        <v>5</v>
      </c>
      <c r="G58" s="65">
        <v>102293.08</v>
      </c>
    </row>
    <row r="59" spans="1:7" x14ac:dyDescent="0.2">
      <c r="A59" s="64">
        <v>40455</v>
      </c>
      <c r="B59" s="40" t="s">
        <v>43</v>
      </c>
      <c r="C59" s="40" t="s">
        <v>54</v>
      </c>
      <c r="D59" s="40">
        <v>29</v>
      </c>
      <c r="E59" s="63">
        <v>40459</v>
      </c>
      <c r="F59" s="40" t="s">
        <v>5</v>
      </c>
      <c r="G59" s="65">
        <v>81567.38</v>
      </c>
    </row>
    <row r="60" spans="1:7" x14ac:dyDescent="0.2">
      <c r="A60" s="64">
        <v>40518</v>
      </c>
      <c r="B60" s="40" t="s">
        <v>43</v>
      </c>
      <c r="C60" s="40" t="s">
        <v>54</v>
      </c>
      <c r="D60" s="40">
        <v>30</v>
      </c>
      <c r="E60" s="63">
        <v>40527</v>
      </c>
      <c r="F60" s="40" t="s">
        <v>5</v>
      </c>
      <c r="G60" s="65">
        <v>280725.18</v>
      </c>
    </row>
    <row r="61" spans="1:7" ht="13.5" thickBot="1" x14ac:dyDescent="0.25">
      <c r="A61" s="66">
        <v>40568</v>
      </c>
      <c r="B61" s="41" t="s">
        <v>43</v>
      </c>
      <c r="C61" s="41" t="s">
        <v>54</v>
      </c>
      <c r="D61" s="41">
        <v>31</v>
      </c>
      <c r="E61" s="67" t="s">
        <v>61</v>
      </c>
      <c r="F61" s="41" t="s">
        <v>5</v>
      </c>
      <c r="G61" s="54">
        <v>195543.95</v>
      </c>
    </row>
    <row r="62" spans="1:7" ht="13.5" thickBot="1" x14ac:dyDescent="0.25"/>
    <row r="63" spans="1:7" x14ac:dyDescent="0.2">
      <c r="A63" s="31" t="s">
        <v>55</v>
      </c>
      <c r="B63" s="11"/>
      <c r="C63" s="11"/>
      <c r="D63" s="11"/>
      <c r="E63" s="12"/>
    </row>
    <row r="64" spans="1:7" x14ac:dyDescent="0.2">
      <c r="A64" s="15"/>
      <c r="B64" s="9"/>
      <c r="C64" s="9"/>
      <c r="D64" s="9"/>
      <c r="E64" s="14"/>
    </row>
    <row r="65" spans="1:5" x14ac:dyDescent="0.2">
      <c r="A65" s="32"/>
      <c r="B65" s="42" t="s">
        <v>28</v>
      </c>
      <c r="C65" s="9"/>
      <c r="D65" s="27"/>
      <c r="E65" s="50" t="s">
        <v>29</v>
      </c>
    </row>
    <row r="66" spans="1:5" x14ac:dyDescent="0.2">
      <c r="A66" s="33" t="s">
        <v>30</v>
      </c>
      <c r="B66" s="30">
        <v>6000000</v>
      </c>
      <c r="C66" s="51"/>
      <c r="D66" s="28" t="s">
        <v>31</v>
      </c>
      <c r="E66" s="14"/>
    </row>
    <row r="67" spans="1:5" x14ac:dyDescent="0.2">
      <c r="A67" s="33" t="s">
        <v>32</v>
      </c>
      <c r="B67" s="30" t="e">
        <f>+#REF!</f>
        <v>#REF!</v>
      </c>
      <c r="C67" s="51" t="e">
        <f>#REF!</f>
        <v>#REF!</v>
      </c>
      <c r="D67" s="28" t="s">
        <v>33</v>
      </c>
      <c r="E67" s="34">
        <v>38183</v>
      </c>
    </row>
    <row r="68" spans="1:5" x14ac:dyDescent="0.2">
      <c r="A68" s="33" t="s">
        <v>34</v>
      </c>
      <c r="B68" s="38" t="e">
        <f>+B67/B66</f>
        <v>#REF!</v>
      </c>
      <c r="C68" s="51" t="e">
        <f>C67+600000</f>
        <v>#REF!</v>
      </c>
      <c r="D68" s="28" t="s">
        <v>35</v>
      </c>
      <c r="E68" s="34">
        <v>38273</v>
      </c>
    </row>
    <row r="69" spans="1:5" x14ac:dyDescent="0.2">
      <c r="A69" s="33" t="s">
        <v>36</v>
      </c>
      <c r="B69" s="30">
        <v>0</v>
      </c>
      <c r="C69" s="51"/>
      <c r="D69" s="28" t="s">
        <v>37</v>
      </c>
      <c r="E69" s="34">
        <v>40724</v>
      </c>
    </row>
    <row r="70" spans="1:5" x14ac:dyDescent="0.2">
      <c r="A70" s="33" t="s">
        <v>38</v>
      </c>
      <c r="B70" s="30" t="e">
        <f>+B66-B67</f>
        <v>#REF!</v>
      </c>
      <c r="C70" s="9"/>
      <c r="D70" s="28" t="s">
        <v>39</v>
      </c>
      <c r="E70" s="34">
        <v>40527</v>
      </c>
    </row>
    <row r="71" spans="1:5" x14ac:dyDescent="0.2">
      <c r="A71" s="33" t="s">
        <v>40</v>
      </c>
      <c r="B71" s="30">
        <v>201786.62</v>
      </c>
      <c r="C71" s="9"/>
      <c r="D71" s="29" t="s">
        <v>41</v>
      </c>
      <c r="E71" s="35"/>
    </row>
    <row r="72" spans="1:5" ht="13.5" thickBot="1" x14ac:dyDescent="0.25">
      <c r="A72" s="36" t="s">
        <v>42</v>
      </c>
      <c r="B72" s="37"/>
      <c r="C72" s="21"/>
      <c r="D72" s="21"/>
      <c r="E72" s="22"/>
    </row>
  </sheetData>
  <mergeCells count="5">
    <mergeCell ref="A5:G5"/>
    <mergeCell ref="A1:G1"/>
    <mergeCell ref="A2:G2"/>
    <mergeCell ref="A3:G3"/>
    <mergeCell ref="A4:G4"/>
  </mergeCells>
  <phoneticPr fontId="8" type="noConversion"/>
  <pageMargins left="0.83" right="0.26" top="0.6" bottom="0.72" header="0.5" footer="0.5"/>
  <pageSetup scale="55" orientation="landscape" r:id="rId1"/>
  <headerFooter alignWithMargins="0">
    <oddFooter>&amp;L                   FMR#7_Jan-Jun07&amp;CPage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44"/>
  <sheetViews>
    <sheetView tabSelected="1" zoomScaleNormal="100" workbookViewId="0">
      <selection activeCell="J20" sqref="J20"/>
    </sheetView>
  </sheetViews>
  <sheetFormatPr baseColWidth="10" defaultColWidth="9.140625" defaultRowHeight="12.75" x14ac:dyDescent="0.2"/>
  <cols>
    <col min="1" max="1" width="2" style="74" bestFit="1" customWidth="1"/>
    <col min="2" max="2" width="49.7109375" style="74" bestFit="1" customWidth="1"/>
    <col min="3" max="3" width="15" style="74" customWidth="1"/>
    <col min="4" max="4" width="15.42578125" style="74" customWidth="1"/>
    <col min="5" max="5" width="15.140625" style="74" customWidth="1"/>
    <col min="6" max="6" width="15.7109375" style="74" customWidth="1"/>
    <col min="7" max="7" width="16" style="74" customWidth="1"/>
    <col min="8" max="8" width="15.5703125" style="74" customWidth="1"/>
    <col min="9" max="16384" width="9.140625" style="74"/>
  </cols>
  <sheetData>
    <row r="1" spans="1:8" x14ac:dyDescent="0.2">
      <c r="A1" s="71"/>
      <c r="B1" s="72"/>
      <c r="C1" s="72"/>
      <c r="D1" s="72"/>
      <c r="E1" s="72"/>
      <c r="F1" s="72"/>
      <c r="G1" s="72"/>
      <c r="H1" s="73"/>
    </row>
    <row r="2" spans="1:8" x14ac:dyDescent="0.2">
      <c r="A2" s="75"/>
      <c r="B2" s="76"/>
      <c r="C2" s="76"/>
      <c r="D2" s="76"/>
      <c r="E2" s="76"/>
      <c r="F2" s="76"/>
      <c r="G2" s="76"/>
      <c r="H2" s="77"/>
    </row>
    <row r="3" spans="1:8" x14ac:dyDescent="0.2">
      <c r="A3" s="75"/>
      <c r="B3" s="76"/>
      <c r="C3" s="76"/>
      <c r="D3" s="76"/>
      <c r="E3" s="76"/>
      <c r="F3" s="76"/>
      <c r="G3" s="76"/>
      <c r="H3" s="77"/>
    </row>
    <row r="4" spans="1:8" x14ac:dyDescent="0.2">
      <c r="A4" s="75"/>
      <c r="B4" s="76"/>
      <c r="C4" s="76"/>
      <c r="D4" s="76"/>
      <c r="E4" s="76"/>
      <c r="F4" s="76"/>
      <c r="G4" s="76"/>
      <c r="H4" s="77"/>
    </row>
    <row r="5" spans="1:8" x14ac:dyDescent="0.2">
      <c r="A5" s="75"/>
      <c r="B5" s="76"/>
      <c r="C5" s="76"/>
      <c r="D5" s="76"/>
      <c r="E5" s="76"/>
      <c r="F5" s="76"/>
      <c r="G5" s="76"/>
      <c r="H5" s="77"/>
    </row>
    <row r="6" spans="1:8" x14ac:dyDescent="0.2">
      <c r="A6" s="75"/>
      <c r="B6" s="76"/>
      <c r="C6" s="76"/>
      <c r="D6" s="76"/>
      <c r="E6" s="76"/>
      <c r="F6" s="76"/>
      <c r="G6" s="76"/>
      <c r="H6" s="77"/>
    </row>
    <row r="7" spans="1:8" x14ac:dyDescent="0.2">
      <c r="A7" s="75"/>
      <c r="B7" s="76"/>
      <c r="C7" s="76"/>
      <c r="D7" s="76"/>
      <c r="E7" s="76"/>
      <c r="F7" s="76"/>
      <c r="G7" s="76"/>
      <c r="H7" s="77"/>
    </row>
    <row r="8" spans="1:8" ht="18" customHeight="1" x14ac:dyDescent="0.2">
      <c r="A8" s="75"/>
      <c r="B8" s="136"/>
      <c r="C8" s="136"/>
      <c r="D8" s="136"/>
      <c r="E8" s="136"/>
      <c r="F8" s="136"/>
      <c r="G8" s="136"/>
      <c r="H8" s="137"/>
    </row>
    <row r="9" spans="1:8" ht="18" customHeight="1" x14ac:dyDescent="0.2">
      <c r="A9" s="75"/>
      <c r="B9" s="136"/>
      <c r="C9" s="136"/>
      <c r="D9" s="136"/>
      <c r="E9" s="136"/>
      <c r="F9" s="136"/>
      <c r="G9" s="136"/>
      <c r="H9" s="137"/>
    </row>
    <row r="10" spans="1:8" ht="18" customHeight="1" x14ac:dyDescent="0.2">
      <c r="A10" s="78"/>
      <c r="B10" s="138"/>
      <c r="C10" s="138"/>
      <c r="D10" s="138"/>
      <c r="E10" s="138"/>
      <c r="F10" s="138"/>
      <c r="G10" s="138"/>
      <c r="H10" s="139"/>
    </row>
    <row r="11" spans="1:8" ht="18" customHeight="1" x14ac:dyDescent="0.25">
      <c r="A11" s="75"/>
      <c r="B11" s="140" t="s">
        <v>138</v>
      </c>
      <c r="C11" s="141"/>
      <c r="D11" s="141"/>
      <c r="E11" s="141"/>
      <c r="F11" s="141"/>
      <c r="G11" s="141"/>
      <c r="H11" s="142"/>
    </row>
    <row r="12" spans="1:8" ht="15.75" customHeight="1" x14ac:dyDescent="0.2">
      <c r="A12" s="75"/>
      <c r="B12" s="143" t="s">
        <v>79</v>
      </c>
      <c r="C12" s="144"/>
      <c r="D12" s="144"/>
      <c r="E12" s="144"/>
      <c r="F12" s="144"/>
      <c r="G12" s="144"/>
      <c r="H12" s="144"/>
    </row>
    <row r="13" spans="1:8" x14ac:dyDescent="0.2">
      <c r="A13" s="75"/>
      <c r="B13" s="145" t="s">
        <v>80</v>
      </c>
      <c r="C13" s="147">
        <v>2019</v>
      </c>
      <c r="D13" s="148"/>
      <c r="E13" s="147">
        <v>2020</v>
      </c>
      <c r="F13" s="149"/>
      <c r="G13" s="149"/>
      <c r="H13" s="148"/>
    </row>
    <row r="14" spans="1:8" x14ac:dyDescent="0.2">
      <c r="A14" s="78"/>
      <c r="B14" s="146"/>
      <c r="C14" s="79" t="s">
        <v>66</v>
      </c>
      <c r="D14" s="79" t="s">
        <v>67</v>
      </c>
      <c r="E14" s="79" t="s">
        <v>64</v>
      </c>
      <c r="F14" s="79" t="s">
        <v>65</v>
      </c>
      <c r="G14" s="79" t="s">
        <v>66</v>
      </c>
      <c r="H14" s="79" t="s">
        <v>67</v>
      </c>
    </row>
    <row r="15" spans="1:8" x14ac:dyDescent="0.2">
      <c r="A15" s="80">
        <v>1</v>
      </c>
      <c r="B15" s="81" t="s">
        <v>81</v>
      </c>
      <c r="C15" s="82" t="s">
        <v>82</v>
      </c>
      <c r="D15" s="82" t="s">
        <v>83</v>
      </c>
      <c r="E15" s="82" t="s">
        <v>84</v>
      </c>
      <c r="F15" s="82" t="s">
        <v>85</v>
      </c>
      <c r="G15" s="82" t="s">
        <v>86</v>
      </c>
      <c r="H15" s="82" t="s">
        <v>87</v>
      </c>
    </row>
    <row r="16" spans="1:8" x14ac:dyDescent="0.2">
      <c r="A16" s="83" t="s">
        <v>88</v>
      </c>
      <c r="B16" s="84" t="s">
        <v>69</v>
      </c>
      <c r="C16" s="85"/>
      <c r="D16" s="86"/>
      <c r="E16" s="85"/>
      <c r="F16" s="85"/>
      <c r="G16" s="85"/>
      <c r="H16" s="85"/>
    </row>
    <row r="17" spans="1:10" x14ac:dyDescent="0.2">
      <c r="A17" s="83" t="s">
        <v>89</v>
      </c>
      <c r="B17" s="84" t="s">
        <v>68</v>
      </c>
      <c r="C17" s="85"/>
      <c r="D17" s="85"/>
      <c r="E17" s="85"/>
      <c r="F17" s="85"/>
      <c r="G17" s="85"/>
      <c r="H17" s="85"/>
    </row>
    <row r="18" spans="1:10" x14ac:dyDescent="0.2">
      <c r="A18" s="83" t="s">
        <v>90</v>
      </c>
      <c r="B18" s="87" t="s">
        <v>91</v>
      </c>
      <c r="C18" s="85"/>
      <c r="D18" s="85"/>
      <c r="E18" s="88"/>
      <c r="F18" s="88"/>
      <c r="G18" s="88"/>
      <c r="H18" s="88"/>
    </row>
    <row r="19" spans="1:10" x14ac:dyDescent="0.2">
      <c r="A19" s="83" t="s">
        <v>92</v>
      </c>
      <c r="B19" s="84" t="s">
        <v>70</v>
      </c>
      <c r="C19" s="85"/>
      <c r="D19" s="85"/>
      <c r="E19" s="88"/>
      <c r="F19" s="88"/>
      <c r="G19" s="88"/>
      <c r="H19" s="88"/>
    </row>
    <row r="20" spans="1:10" x14ac:dyDescent="0.2">
      <c r="A20" s="83" t="s">
        <v>93</v>
      </c>
      <c r="B20" s="87" t="s">
        <v>94</v>
      </c>
      <c r="C20" s="85"/>
      <c r="D20" s="85"/>
      <c r="E20" s="88"/>
      <c r="F20" s="88"/>
      <c r="G20" s="88"/>
      <c r="H20" s="88"/>
    </row>
    <row r="21" spans="1:10" x14ac:dyDescent="0.2">
      <c r="A21" s="83" t="s">
        <v>95</v>
      </c>
      <c r="B21" s="84" t="s">
        <v>71</v>
      </c>
      <c r="C21" s="85"/>
      <c r="D21" s="85"/>
      <c r="E21" s="85"/>
      <c r="F21" s="85"/>
      <c r="G21" s="85"/>
      <c r="H21" s="85"/>
    </row>
    <row r="22" spans="1:10" x14ac:dyDescent="0.2">
      <c r="A22" s="83" t="s">
        <v>96</v>
      </c>
      <c r="B22" s="84" t="s">
        <v>72</v>
      </c>
      <c r="C22" s="85"/>
      <c r="D22" s="85"/>
      <c r="E22" s="85"/>
      <c r="F22" s="85"/>
      <c r="G22" s="85"/>
      <c r="H22" s="85"/>
    </row>
    <row r="23" spans="1:10" x14ac:dyDescent="0.2">
      <c r="A23" s="83" t="s">
        <v>97</v>
      </c>
      <c r="B23" s="87" t="s">
        <v>74</v>
      </c>
      <c r="C23" s="85"/>
      <c r="D23" s="85"/>
      <c r="E23" s="85"/>
      <c r="F23" s="85"/>
      <c r="G23" s="85"/>
      <c r="H23" s="85"/>
    </row>
    <row r="24" spans="1:10" x14ac:dyDescent="0.2">
      <c r="A24" s="83" t="s">
        <v>98</v>
      </c>
      <c r="B24" s="84" t="s">
        <v>73</v>
      </c>
      <c r="C24" s="85"/>
      <c r="D24" s="85"/>
      <c r="E24" s="88"/>
      <c r="F24" s="88"/>
      <c r="G24" s="88"/>
      <c r="H24" s="88"/>
    </row>
    <row r="25" spans="1:10" x14ac:dyDescent="0.2">
      <c r="A25" s="83"/>
      <c r="B25" s="89" t="s">
        <v>56</v>
      </c>
      <c r="C25" s="90">
        <f>SUM(C16:C24)</f>
        <v>0</v>
      </c>
      <c r="D25" s="91">
        <f>SUM(D16:D24)</f>
        <v>0</v>
      </c>
      <c r="E25" s="91">
        <f>SUM(E16:E23)</f>
        <v>0</v>
      </c>
      <c r="F25" s="91">
        <f>SUM(F16:F23)</f>
        <v>0</v>
      </c>
      <c r="G25" s="91">
        <f>SUM(G16:G23)</f>
        <v>0</v>
      </c>
      <c r="H25" s="91">
        <f>SUM(H16:H23)</f>
        <v>0</v>
      </c>
    </row>
    <row r="26" spans="1:10" x14ac:dyDescent="0.2">
      <c r="A26" s="81">
        <v>2</v>
      </c>
      <c r="B26" s="81" t="s">
        <v>99</v>
      </c>
      <c r="C26" s="81"/>
      <c r="D26" s="81"/>
      <c r="E26" s="81"/>
      <c r="F26" s="81"/>
      <c r="G26" s="81"/>
      <c r="H26" s="92"/>
      <c r="J26" s="112"/>
    </row>
    <row r="27" spans="1:10" x14ac:dyDescent="0.2">
      <c r="A27" s="83" t="s">
        <v>88</v>
      </c>
      <c r="B27" s="126" t="s">
        <v>133</v>
      </c>
      <c r="C27" s="93"/>
      <c r="D27" s="93"/>
      <c r="E27" s="94"/>
      <c r="F27" s="95"/>
      <c r="G27" s="95"/>
      <c r="H27" s="95"/>
    </row>
    <row r="28" spans="1:10" x14ac:dyDescent="0.2">
      <c r="A28" s="83" t="s">
        <v>89</v>
      </c>
      <c r="B28" s="126" t="s">
        <v>134</v>
      </c>
      <c r="C28" s="93"/>
      <c r="D28" s="93"/>
      <c r="E28" s="94"/>
      <c r="F28" s="95"/>
      <c r="G28" s="95"/>
      <c r="H28" s="95"/>
    </row>
    <row r="29" spans="1:10" x14ac:dyDescent="0.2">
      <c r="A29" s="83" t="s">
        <v>90</v>
      </c>
      <c r="B29" s="126" t="s">
        <v>137</v>
      </c>
      <c r="C29" s="93"/>
      <c r="D29" s="93"/>
      <c r="E29" s="94"/>
      <c r="F29" s="95"/>
      <c r="G29" s="95"/>
      <c r="H29" s="95"/>
    </row>
    <row r="30" spans="1:10" x14ac:dyDescent="0.2">
      <c r="A30" s="83"/>
      <c r="B30" s="96" t="s">
        <v>75</v>
      </c>
      <c r="C30" s="97">
        <f>SUM(C27:C29)</f>
        <v>0</v>
      </c>
      <c r="D30" s="97">
        <f>SUM(D27:D29)</f>
        <v>0</v>
      </c>
      <c r="E30" s="97">
        <f>E26+E27</f>
        <v>0</v>
      </c>
      <c r="F30" s="97">
        <f>SUM(F27:F29)</f>
        <v>0</v>
      </c>
      <c r="G30" s="97">
        <f>SUM(G27:G29)</f>
        <v>0</v>
      </c>
      <c r="H30" s="97">
        <f>SUM(H27:H29)</f>
        <v>0</v>
      </c>
    </row>
    <row r="31" spans="1:10" s="98" customFormat="1" x14ac:dyDescent="0.2">
      <c r="A31" s="81">
        <v>3</v>
      </c>
      <c r="B31" s="81" t="s">
        <v>100</v>
      </c>
      <c r="C31" s="81"/>
      <c r="D31" s="81"/>
      <c r="E31" s="81"/>
      <c r="F31" s="81"/>
      <c r="G31" s="81"/>
      <c r="H31" s="92"/>
    </row>
    <row r="32" spans="1:10" x14ac:dyDescent="0.2">
      <c r="A32" s="83" t="s">
        <v>88</v>
      </c>
      <c r="B32" s="87" t="s">
        <v>101</v>
      </c>
      <c r="C32" s="93"/>
      <c r="D32" s="93"/>
      <c r="E32" s="94"/>
      <c r="F32" s="94"/>
      <c r="G32" s="94"/>
      <c r="H32" s="94"/>
    </row>
    <row r="33" spans="1:8" x14ac:dyDescent="0.2">
      <c r="A33" s="83" t="s">
        <v>89</v>
      </c>
      <c r="B33" s="87" t="s">
        <v>102</v>
      </c>
      <c r="C33" s="93"/>
      <c r="D33" s="93"/>
      <c r="E33" s="94"/>
      <c r="F33" s="94"/>
      <c r="G33" s="94"/>
      <c r="H33" s="94"/>
    </row>
    <row r="34" spans="1:8" x14ac:dyDescent="0.2">
      <c r="A34" s="83"/>
      <c r="B34" s="96" t="s">
        <v>75</v>
      </c>
      <c r="C34" s="97">
        <f t="shared" ref="C34:H34" si="0">C32+C33</f>
        <v>0</v>
      </c>
      <c r="D34" s="97">
        <f t="shared" si="0"/>
        <v>0</v>
      </c>
      <c r="E34" s="97">
        <f t="shared" si="0"/>
        <v>0</v>
      </c>
      <c r="F34" s="97">
        <f t="shared" si="0"/>
        <v>0</v>
      </c>
      <c r="G34" s="97">
        <f t="shared" si="0"/>
        <v>0</v>
      </c>
      <c r="H34" s="97">
        <f t="shared" si="0"/>
        <v>0</v>
      </c>
    </row>
    <row r="35" spans="1:8" x14ac:dyDescent="0.2">
      <c r="A35" s="81">
        <v>4</v>
      </c>
      <c r="B35" s="99" t="s">
        <v>103</v>
      </c>
      <c r="C35" s="100"/>
      <c r="D35" s="100"/>
      <c r="E35" s="92"/>
      <c r="F35" s="92"/>
      <c r="G35" s="92"/>
      <c r="H35" s="92"/>
    </row>
    <row r="36" spans="1:8" x14ac:dyDescent="0.2">
      <c r="A36" s="83" t="s">
        <v>88</v>
      </c>
      <c r="B36" s="108"/>
      <c r="C36" s="109"/>
      <c r="D36" s="109"/>
      <c r="E36" s="94"/>
      <c r="F36" s="94"/>
      <c r="G36" s="94"/>
      <c r="H36" s="94"/>
    </row>
    <row r="37" spans="1:8" x14ac:dyDescent="0.2">
      <c r="A37" s="83" t="s">
        <v>89</v>
      </c>
      <c r="B37" s="108"/>
      <c r="C37" s="109"/>
      <c r="D37" s="109"/>
      <c r="E37" s="94"/>
      <c r="F37" s="94"/>
      <c r="G37" s="94"/>
      <c r="H37" s="94"/>
    </row>
    <row r="38" spans="1:8" x14ac:dyDescent="0.2">
      <c r="A38" s="83" t="s">
        <v>90</v>
      </c>
      <c r="B38" s="108"/>
      <c r="C38" s="110"/>
      <c r="D38" s="110"/>
      <c r="E38" s="94"/>
      <c r="F38" s="94"/>
      <c r="G38" s="94"/>
      <c r="H38" s="94"/>
    </row>
    <row r="39" spans="1:8" x14ac:dyDescent="0.2">
      <c r="A39" s="83"/>
      <c r="B39" s="96" t="s">
        <v>75</v>
      </c>
      <c r="C39" s="111">
        <f t="shared" ref="C39:H39" si="1">C36+C37+C38</f>
        <v>0</v>
      </c>
      <c r="D39" s="111">
        <f t="shared" si="1"/>
        <v>0</v>
      </c>
      <c r="E39" s="111">
        <f t="shared" si="1"/>
        <v>0</v>
      </c>
      <c r="F39" s="111">
        <f t="shared" si="1"/>
        <v>0</v>
      </c>
      <c r="G39" s="111">
        <f t="shared" si="1"/>
        <v>0</v>
      </c>
      <c r="H39" s="111">
        <f t="shared" si="1"/>
        <v>0</v>
      </c>
    </row>
    <row r="40" spans="1:8" s="98" customFormat="1" x14ac:dyDescent="0.2">
      <c r="A40" s="113"/>
      <c r="B40" s="114" t="s">
        <v>57</v>
      </c>
      <c r="C40" s="115">
        <f t="shared" ref="C40:H40" si="2">C30+C34+C39</f>
        <v>0</v>
      </c>
      <c r="D40" s="115">
        <f t="shared" si="2"/>
        <v>0</v>
      </c>
      <c r="E40" s="115">
        <f t="shared" si="2"/>
        <v>0</v>
      </c>
      <c r="F40" s="115">
        <f t="shared" si="2"/>
        <v>0</v>
      </c>
      <c r="G40" s="115">
        <f t="shared" si="2"/>
        <v>0</v>
      </c>
      <c r="H40" s="115">
        <f t="shared" si="2"/>
        <v>0</v>
      </c>
    </row>
    <row r="41" spans="1:8" x14ac:dyDescent="0.2">
      <c r="A41" s="101"/>
      <c r="B41" s="102" t="s">
        <v>77</v>
      </c>
      <c r="C41" s="103">
        <f t="shared" ref="C41:H41" si="3">C25+C40</f>
        <v>0</v>
      </c>
      <c r="D41" s="104">
        <f t="shared" si="3"/>
        <v>0</v>
      </c>
      <c r="E41" s="104">
        <f t="shared" si="3"/>
        <v>0</v>
      </c>
      <c r="F41" s="104">
        <f t="shared" si="3"/>
        <v>0</v>
      </c>
      <c r="G41" s="104">
        <f t="shared" si="3"/>
        <v>0</v>
      </c>
      <c r="H41" s="104">
        <f t="shared" si="3"/>
        <v>0</v>
      </c>
    </row>
    <row r="42" spans="1:8" ht="17.25" customHeight="1" x14ac:dyDescent="0.2">
      <c r="A42" s="101"/>
      <c r="B42" s="105" t="s">
        <v>78</v>
      </c>
      <c r="C42" s="106">
        <f>SUM(C41:H41)</f>
        <v>0</v>
      </c>
      <c r="D42" s="107"/>
    </row>
    <row r="43" spans="1:8" x14ac:dyDescent="0.2">
      <c r="D43" s="107"/>
    </row>
    <row r="44" spans="1:8" x14ac:dyDescent="0.2">
      <c r="B44" s="74" t="s">
        <v>76</v>
      </c>
    </row>
  </sheetData>
  <mergeCells count="6">
    <mergeCell ref="B8:H10"/>
    <mergeCell ref="B11:H11"/>
    <mergeCell ref="B12:H12"/>
    <mergeCell ref="B13:B14"/>
    <mergeCell ref="C13:D13"/>
    <mergeCell ref="E13:H13"/>
  </mergeCells>
  <printOptions horizontalCentered="1"/>
  <pageMargins left="0.55118110236220474" right="0.55118110236220474" top="0.98425196850393704" bottom="0.98425196850393704" header="0.51181102362204722" footer="0.51181102362204722"/>
  <pageSetup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23"/>
  <sheetViews>
    <sheetView workbookViewId="0">
      <selection activeCell="E8" sqref="E8"/>
    </sheetView>
  </sheetViews>
  <sheetFormatPr baseColWidth="10" defaultRowHeight="12.75" x14ac:dyDescent="0.2"/>
  <cols>
    <col min="1" max="1" width="2.28515625" customWidth="1"/>
    <col min="2" max="2" width="3.42578125" customWidth="1"/>
    <col min="3" max="3" width="45.85546875" customWidth="1"/>
  </cols>
  <sheetData>
    <row r="1" spans="1:3" x14ac:dyDescent="0.2">
      <c r="A1" s="150" t="s">
        <v>104</v>
      </c>
      <c r="B1" s="150"/>
      <c r="C1" s="151"/>
    </row>
    <row r="2" spans="1:3" x14ac:dyDescent="0.2">
      <c r="A2" s="152" t="s">
        <v>105</v>
      </c>
      <c r="B2" s="153"/>
      <c r="C2" s="154"/>
    </row>
    <row r="3" spans="1:3" x14ac:dyDescent="0.2">
      <c r="A3" s="117"/>
      <c r="B3" s="118" t="s">
        <v>106</v>
      </c>
      <c r="C3" s="119" t="s">
        <v>107</v>
      </c>
    </row>
    <row r="4" spans="1:3" ht="22.5" x14ac:dyDescent="0.2">
      <c r="A4" s="117"/>
      <c r="B4" s="118" t="s">
        <v>108</v>
      </c>
      <c r="C4" s="119" t="s">
        <v>109</v>
      </c>
    </row>
    <row r="5" spans="1:3" ht="33.75" x14ac:dyDescent="0.2">
      <c r="A5" s="117"/>
      <c r="B5" s="120" t="s">
        <v>110</v>
      </c>
      <c r="C5" s="119" t="s">
        <v>111</v>
      </c>
    </row>
    <row r="6" spans="1:3" ht="33.75" x14ac:dyDescent="0.2">
      <c r="A6" s="117"/>
      <c r="B6" s="120" t="s">
        <v>112</v>
      </c>
      <c r="C6" s="121" t="s">
        <v>113</v>
      </c>
    </row>
    <row r="7" spans="1:3" x14ac:dyDescent="0.2">
      <c r="A7" s="117"/>
      <c r="B7" s="120" t="s">
        <v>114</v>
      </c>
      <c r="C7" s="121" t="s">
        <v>115</v>
      </c>
    </row>
    <row r="8" spans="1:3" x14ac:dyDescent="0.2">
      <c r="A8" s="117"/>
      <c r="B8" s="122" t="s">
        <v>116</v>
      </c>
      <c r="C8" s="119" t="s">
        <v>117</v>
      </c>
    </row>
    <row r="9" spans="1:3" ht="22.5" x14ac:dyDescent="0.2">
      <c r="A9" s="117"/>
      <c r="B9" s="122" t="s">
        <v>118</v>
      </c>
      <c r="C9" s="119" t="s">
        <v>119</v>
      </c>
    </row>
    <row r="10" spans="1:3" x14ac:dyDescent="0.2">
      <c r="A10" s="117"/>
      <c r="B10" s="122" t="s">
        <v>120</v>
      </c>
      <c r="C10" s="119" t="s">
        <v>121</v>
      </c>
    </row>
    <row r="11" spans="1:3" x14ac:dyDescent="0.2">
      <c r="A11" s="117"/>
      <c r="B11" s="122" t="s">
        <v>122</v>
      </c>
      <c r="C11" s="122" t="s">
        <v>123</v>
      </c>
    </row>
    <row r="12" spans="1:3" x14ac:dyDescent="0.2">
      <c r="A12" s="155" t="s">
        <v>124</v>
      </c>
      <c r="B12" s="155"/>
      <c r="C12" s="155"/>
    </row>
    <row r="13" spans="1:3" ht="22.5" x14ac:dyDescent="0.2">
      <c r="A13" s="117"/>
      <c r="B13" s="118" t="s">
        <v>106</v>
      </c>
      <c r="C13" s="128" t="s">
        <v>125</v>
      </c>
    </row>
    <row r="14" spans="1:3" ht="22.5" x14ac:dyDescent="0.2">
      <c r="A14" s="127"/>
      <c r="B14" s="129" t="s">
        <v>108</v>
      </c>
      <c r="C14" s="128" t="s">
        <v>135</v>
      </c>
    </row>
    <row r="15" spans="1:3" ht="33.75" x14ac:dyDescent="0.2">
      <c r="A15" s="127"/>
      <c r="B15" s="130" t="s">
        <v>110</v>
      </c>
      <c r="C15" s="128" t="s">
        <v>136</v>
      </c>
    </row>
    <row r="16" spans="1:3" x14ac:dyDescent="0.2">
      <c r="A16" s="156" t="s">
        <v>126</v>
      </c>
      <c r="B16" s="157"/>
      <c r="C16" s="158"/>
    </row>
    <row r="17" spans="1:3" ht="22.5" x14ac:dyDescent="0.2">
      <c r="A17" s="117"/>
      <c r="B17" s="118" t="s">
        <v>106</v>
      </c>
      <c r="C17" s="119" t="s">
        <v>127</v>
      </c>
    </row>
    <row r="18" spans="1:3" ht="22.5" x14ac:dyDescent="0.2">
      <c r="A18" s="117"/>
      <c r="B18" s="118" t="s">
        <v>108</v>
      </c>
      <c r="C18" s="119" t="s">
        <v>128</v>
      </c>
    </row>
    <row r="19" spans="1:3" x14ac:dyDescent="0.2">
      <c r="A19" s="156" t="s">
        <v>129</v>
      </c>
      <c r="B19" s="157"/>
      <c r="C19" s="158"/>
    </row>
    <row r="20" spans="1:3" x14ac:dyDescent="0.2">
      <c r="A20" s="117"/>
      <c r="B20" s="118" t="s">
        <v>106</v>
      </c>
      <c r="C20" s="119" t="s">
        <v>130</v>
      </c>
    </row>
    <row r="21" spans="1:3" x14ac:dyDescent="0.2">
      <c r="A21" s="117"/>
      <c r="B21" s="118" t="s">
        <v>108</v>
      </c>
      <c r="C21" s="119" t="s">
        <v>131</v>
      </c>
    </row>
    <row r="22" spans="1:3" x14ac:dyDescent="0.2">
      <c r="A22" s="123"/>
      <c r="B22" s="124" t="s">
        <v>110</v>
      </c>
      <c r="C22" s="125" t="s">
        <v>132</v>
      </c>
    </row>
    <row r="23" spans="1:3" x14ac:dyDescent="0.2">
      <c r="A23" s="116"/>
    </row>
  </sheetData>
  <mergeCells count="5">
    <mergeCell ref="A1:C1"/>
    <mergeCell ref="A2:C2"/>
    <mergeCell ref="A12:C12"/>
    <mergeCell ref="A16:C16"/>
    <mergeCell ref="A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Special Account Reconciliacion</vt:lpstr>
      <vt:lpstr>Activities </vt:lpstr>
      <vt:lpstr>Description</vt:lpstr>
      <vt:lpstr>'Special Account Reconciliacion'!Área_de_impresión</vt:lpstr>
    </vt:vector>
  </TitlesOfParts>
  <Company>oas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rkirchheim</dc:creator>
  <cp:lastModifiedBy>Asistente Administrativa</cp:lastModifiedBy>
  <cp:lastPrinted>2020-01-27T15:21:34Z</cp:lastPrinted>
  <dcterms:created xsi:type="dcterms:W3CDTF">2002-11-13T00:19:50Z</dcterms:created>
  <dcterms:modified xsi:type="dcterms:W3CDTF">2020-02-03T15:47:29Z</dcterms:modified>
</cp:coreProperties>
</file>